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9135" windowHeight="4515" activeTab="1"/>
  </bookViews>
  <sheets>
    <sheet name="zpráva za 4 roky" sheetId="1" r:id="rId1"/>
    <sheet name="trend hospodaření" sheetId="2" r:id="rId2"/>
  </sheets>
  <definedNames/>
  <calcPr fullCalcOnLoad="1"/>
</workbook>
</file>

<file path=xl/sharedStrings.xml><?xml version="1.0" encoding="utf-8"?>
<sst xmlns="http://schemas.openxmlformats.org/spreadsheetml/2006/main" count="184" uniqueCount="112">
  <si>
    <t>Položka</t>
  </si>
  <si>
    <t>1.</t>
  </si>
  <si>
    <t>2.</t>
  </si>
  <si>
    <t>3.</t>
  </si>
  <si>
    <t>Zdroje hosp.celkem</t>
  </si>
  <si>
    <t>4.</t>
  </si>
  <si>
    <t>5.</t>
  </si>
  <si>
    <t>6.</t>
  </si>
  <si>
    <t>čl.příspěvky od poboček</t>
  </si>
  <si>
    <t>příspěvky od PK ČKS za PP</t>
  </si>
  <si>
    <t>příspěvky z výstav od poboček</t>
  </si>
  <si>
    <t>vyúčt.propag.předm. a tiskopisy</t>
  </si>
  <si>
    <t>ostatní příjmy</t>
  </si>
  <si>
    <t xml:space="preserve">7.  </t>
  </si>
  <si>
    <t>chovatelské akce</t>
  </si>
  <si>
    <t>výcvikové akce</t>
  </si>
  <si>
    <t>čl.příspěvky odvedené na účet ČKS</t>
  </si>
  <si>
    <t>ostatní výdaje</t>
  </si>
  <si>
    <t>Trend hospodaření P KCHK vyjádřený meziročním indexem výsledků hospodaření za uplynulé</t>
  </si>
  <si>
    <t xml:space="preserve">              Skutečnost v Kč </t>
  </si>
  <si>
    <t>Index</t>
  </si>
  <si>
    <t>Zdroje celkem dle účetnictví</t>
  </si>
  <si>
    <t>z toho:</t>
  </si>
  <si>
    <t>vlastní zdroje</t>
  </si>
  <si>
    <t>Jmění k 1.1.</t>
  </si>
  <si>
    <t>Příjmy sledovaného období</t>
  </si>
  <si>
    <t>v tom:</t>
  </si>
  <si>
    <t>čl.příspěvky</t>
  </si>
  <si>
    <t>příspěvky PK ČKS</t>
  </si>
  <si>
    <t>z výstav</t>
  </si>
  <si>
    <t>Výdaje sledovaného období</t>
  </si>
  <si>
    <t>cestovní náhrady</t>
  </si>
  <si>
    <t>chov.akce</t>
  </si>
  <si>
    <t>výcvik</t>
  </si>
  <si>
    <t>Jmění k 31.12.</t>
  </si>
  <si>
    <t>Akce</t>
  </si>
  <si>
    <t>čl.příspěvky odvedené na účet ISPU</t>
  </si>
  <si>
    <t>7.</t>
  </si>
  <si>
    <t>poštovné</t>
  </si>
  <si>
    <t>kancel.potřeby</t>
  </si>
  <si>
    <t xml:space="preserve">čl.příspěvky odvedené na účet ISPU </t>
  </si>
  <si>
    <t>tiskopisy kynologické</t>
  </si>
  <si>
    <t xml:space="preserve">cestovní náhrady </t>
  </si>
  <si>
    <t>Počet členů KCHK</t>
  </si>
  <si>
    <t>platby za diplomy</t>
  </si>
  <si>
    <t>dotace ČKS - sport</t>
  </si>
  <si>
    <t>činnost+MS</t>
  </si>
  <si>
    <t>výstavy</t>
  </si>
  <si>
    <t>Mimořádné výdaje KCHK:</t>
  </si>
  <si>
    <t xml:space="preserve"> </t>
  </si>
  <si>
    <t>Rok 2019</t>
  </si>
  <si>
    <t>Rok 2020</t>
  </si>
  <si>
    <t>Rok 2021</t>
  </si>
  <si>
    <t>Rok 2022</t>
  </si>
  <si>
    <t>Jmění (P.Z.) k 1.1.2019</t>
  </si>
  <si>
    <t>Příjmy 1.1.-31.12.2019</t>
  </si>
  <si>
    <t>Výdaje 1.1.-31.12.2019</t>
  </si>
  <si>
    <t>Jmění (K.Z.) k 31.12.2019</t>
  </si>
  <si>
    <t>Z celkových příjmů r.2019 v obnose Kč 237.181,73  připadá na:</t>
  </si>
  <si>
    <t>dotace ČKS - činnost</t>
  </si>
  <si>
    <t>%</t>
  </si>
  <si>
    <t>Z celkových výdajů r.2019 v obnose Kč 310.926,02  připadá na:</t>
  </si>
  <si>
    <t>Jmění (P.Z.) k 1.1.2020</t>
  </si>
  <si>
    <t>Příjmy 1.1.-31.12.2020</t>
  </si>
  <si>
    <t>Výdaje 1.1.-31.12.2020</t>
  </si>
  <si>
    <t>Jmění (K.Z.) k 31.12.2020</t>
  </si>
  <si>
    <t>Z celkových příjmů r.2020 v obnose Kč 215.093,26 připadá na:</t>
  </si>
  <si>
    <t>Z celkových výdajů r.2020 v obnose Kč  168.156,04 připadá na:</t>
  </si>
  <si>
    <t>Jmění (P.Z.) k 1.1.2021</t>
  </si>
  <si>
    <t>Příjmy 1.1.-31.12.2021</t>
  </si>
  <si>
    <t>Výdaje 1.1.-31.12.2021</t>
  </si>
  <si>
    <t>Jmění (K.Z.) k 31.12.2022</t>
  </si>
  <si>
    <t>Jmění (K.Z.) k 31.12.2021</t>
  </si>
  <si>
    <t>Z celkových příjmů r.2021 v obnose Kč 327.153,94 připadá na:</t>
  </si>
  <si>
    <t>Z celkových výdajů r.2021 v obnose Kč 201.139,98 připadá na:</t>
  </si>
  <si>
    <t>Jmění (P.Z.) k 1.1.2022</t>
  </si>
  <si>
    <t>Příjmy 1.1.-31.12.2022</t>
  </si>
  <si>
    <t>Výdaje 1.1.-31.12.2022</t>
  </si>
  <si>
    <t>Z celkových příjmů r.2022 v obnose Kč 263.908,52 připadá na:</t>
  </si>
  <si>
    <t>Z celkových výdajů r.2022 v obnose Kč 447.166,57  připadá na:</t>
  </si>
  <si>
    <t>Zpráva o hospodaření fin.prostředků Předsednictva KCHK za volební období od 1.1.2019-31.12.2022</t>
  </si>
  <si>
    <t>31.12.2019</t>
  </si>
  <si>
    <t>31.12.2020</t>
  </si>
  <si>
    <t>31.12.2021</t>
  </si>
  <si>
    <t>31.12.2022</t>
  </si>
  <si>
    <t>611</t>
  </si>
  <si>
    <t>Poskytnuté dotace od ČKS a ČMKU od r. 2019 do r. 2022</t>
  </si>
  <si>
    <t>r.2019</t>
  </si>
  <si>
    <t>r.2020</t>
  </si>
  <si>
    <t>r.2021</t>
  </si>
  <si>
    <t>r.2022</t>
  </si>
  <si>
    <t>585</t>
  </si>
  <si>
    <t>632</t>
  </si>
  <si>
    <t>680</t>
  </si>
  <si>
    <t>2019/2022</t>
  </si>
  <si>
    <t>1,15%</t>
  </si>
  <si>
    <t>1,16%</t>
  </si>
  <si>
    <t>1,11%</t>
  </si>
  <si>
    <t>1,05%</t>
  </si>
  <si>
    <t>1,43%</t>
  </si>
  <si>
    <t>0,54%</t>
  </si>
  <si>
    <t>2,09%</t>
  </si>
  <si>
    <t>Odměny úspěšným vystavovatelům za WDS 2021-vyplaceno v r.2022</t>
  </si>
  <si>
    <t>3,12%</t>
  </si>
  <si>
    <t>0,98%</t>
  </si>
  <si>
    <t>0,59%</t>
  </si>
  <si>
    <t>1,18%</t>
  </si>
  <si>
    <t>dotace ČKS - na činnost</t>
  </si>
  <si>
    <t>volební období r. 2019 - r. 2022</t>
  </si>
  <si>
    <t>1,37%</t>
  </si>
  <si>
    <t>cizí prostředky (ČMKU a ČKS)</t>
  </si>
  <si>
    <t>dotace ČMKU - činnost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</si>
</sst>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%"/>
    <numFmt numFmtId="175" formatCode="#,##0.00_ ;\-#,##0.00\ "/>
    <numFmt numFmtId="176" formatCode="0.000%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 horizontal="right"/>
    </xf>
    <xf numFmtId="4" fontId="0" fillId="0" borderId="0" xfId="45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45" applyNumberFormat="1" applyFont="1" applyFill="1" applyBorder="1" applyAlignment="1">
      <alignment horizontal="right"/>
      <protection/>
    </xf>
    <xf numFmtId="4" fontId="0" fillId="0" borderId="0" xfId="0" applyNumberFormat="1" applyAlignment="1">
      <alignment horizontal="right"/>
    </xf>
    <xf numFmtId="9" fontId="0" fillId="0" borderId="0" xfId="47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9" fontId="0" fillId="0" borderId="0" xfId="47" applyNumberFormat="1" applyFont="1" applyAlignment="1">
      <alignment horizontal="center"/>
    </xf>
    <xf numFmtId="9" fontId="0" fillId="0" borderId="0" xfId="47" applyFont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52.875" style="0" customWidth="1"/>
    <col min="3" max="3" width="14.125" style="1" customWidth="1"/>
    <col min="4" max="4" width="12.00390625" style="6" customWidth="1"/>
    <col min="5" max="5" width="12.625" style="0" customWidth="1"/>
  </cols>
  <sheetData>
    <row r="1" ht="12.75">
      <c r="B1" s="2" t="s">
        <v>80</v>
      </c>
    </row>
    <row r="2" ht="12.75">
      <c r="B2" s="2"/>
    </row>
    <row r="3" ht="12.75">
      <c r="B3" s="2" t="s">
        <v>50</v>
      </c>
    </row>
    <row r="5" spans="1:3" ht="12.75">
      <c r="A5" t="s">
        <v>1</v>
      </c>
      <c r="B5" t="s">
        <v>54</v>
      </c>
      <c r="C5" s="7">
        <v>589609.69</v>
      </c>
    </row>
    <row r="6" spans="1:3" ht="12.75">
      <c r="A6" t="s">
        <v>2</v>
      </c>
      <c r="B6" t="s">
        <v>55</v>
      </c>
      <c r="C6" s="1">
        <v>237181.73</v>
      </c>
    </row>
    <row r="7" spans="1:3" ht="12.75">
      <c r="A7" t="s">
        <v>3</v>
      </c>
      <c r="B7" s="22" t="s">
        <v>4</v>
      </c>
      <c r="C7" s="21">
        <f>SUM(C5:C6)</f>
        <v>826791.4199999999</v>
      </c>
    </row>
    <row r="8" spans="1:3" ht="12.75">
      <c r="A8" t="s">
        <v>5</v>
      </c>
      <c r="B8" t="s">
        <v>56</v>
      </c>
      <c r="C8" s="1">
        <v>310926.02</v>
      </c>
    </row>
    <row r="9" spans="1:3" ht="12.75">
      <c r="A9" t="s">
        <v>6</v>
      </c>
      <c r="B9" s="8" t="s">
        <v>57</v>
      </c>
      <c r="C9" s="20">
        <f>C7-C8</f>
        <v>515865.3999999999</v>
      </c>
    </row>
    <row r="10" ht="12.75">
      <c r="C10" s="20"/>
    </row>
    <row r="11" spans="1:4" ht="12.75">
      <c r="A11" t="s">
        <v>7</v>
      </c>
      <c r="B11" t="s">
        <v>58</v>
      </c>
      <c r="D11" s="13" t="s">
        <v>60</v>
      </c>
    </row>
    <row r="12" spans="2:4" ht="12.75">
      <c r="B12" t="s">
        <v>8</v>
      </c>
      <c r="C12" s="1">
        <v>122200</v>
      </c>
      <c r="D12" s="29">
        <v>51</v>
      </c>
    </row>
    <row r="13" spans="2:4" ht="12.75">
      <c r="B13" t="s">
        <v>9</v>
      </c>
      <c r="C13" s="1">
        <v>44700</v>
      </c>
      <c r="D13" s="29">
        <f>ROUND(C13/C6*100,0)</f>
        <v>19</v>
      </c>
    </row>
    <row r="14" spans="2:4" ht="12.75">
      <c r="B14" t="s">
        <v>10</v>
      </c>
      <c r="C14" s="1">
        <v>19296.79</v>
      </c>
      <c r="D14" s="29">
        <f>ROUND(C14/C6*100,0)</f>
        <v>8</v>
      </c>
    </row>
    <row r="15" spans="2:4" ht="12.75">
      <c r="B15" t="s">
        <v>44</v>
      </c>
      <c r="C15" s="1">
        <v>5300</v>
      </c>
      <c r="D15" s="29">
        <f>ROUND(C15/C6*100,0)</f>
        <v>2</v>
      </c>
    </row>
    <row r="16" spans="2:4" ht="12.75">
      <c r="B16" t="s">
        <v>11</v>
      </c>
      <c r="C16" s="1">
        <v>1484</v>
      </c>
      <c r="D16" s="29">
        <f>ROUND(C16/C6*100,0)</f>
        <v>1</v>
      </c>
    </row>
    <row r="17" spans="2:4" ht="12.75">
      <c r="B17" t="s">
        <v>45</v>
      </c>
      <c r="C17" s="1">
        <v>6640</v>
      </c>
      <c r="D17" s="29">
        <f>ROUND(C17/C6*100,0)</f>
        <v>3</v>
      </c>
    </row>
    <row r="18" spans="2:4" ht="12.75">
      <c r="B18" t="s">
        <v>59</v>
      </c>
      <c r="C18" s="1">
        <v>37500</v>
      </c>
      <c r="D18" s="29">
        <f>ROUND(C18/C6*100,0)</f>
        <v>16</v>
      </c>
    </row>
    <row r="19" spans="2:4" ht="12.75">
      <c r="B19" t="s">
        <v>12</v>
      </c>
      <c r="C19" s="5">
        <v>60.94</v>
      </c>
      <c r="D19" s="32">
        <f>ROUND(C19/C6*100,0)</f>
        <v>0</v>
      </c>
    </row>
    <row r="20" spans="3:4" ht="12.75">
      <c r="C20" s="1">
        <f>SUM(C12:C19)</f>
        <v>237181.73</v>
      </c>
      <c r="D20" s="31">
        <v>1</v>
      </c>
    </row>
    <row r="23" spans="1:4" ht="12.75">
      <c r="A23" t="s">
        <v>13</v>
      </c>
      <c r="B23" t="s">
        <v>61</v>
      </c>
      <c r="D23" s="13" t="s">
        <v>60</v>
      </c>
    </row>
    <row r="24" spans="2:4" ht="12.75">
      <c r="B24" t="s">
        <v>42</v>
      </c>
      <c r="C24" s="1">
        <v>67620.8</v>
      </c>
      <c r="D24" s="29">
        <f>ROUND(C24/C8*100,0)</f>
        <v>22</v>
      </c>
    </row>
    <row r="25" spans="2:4" ht="12.75">
      <c r="B25" t="s">
        <v>14</v>
      </c>
      <c r="C25" s="1">
        <v>41223</v>
      </c>
      <c r="D25" s="29">
        <f>ROUND(C25/C8*100,0)</f>
        <v>13</v>
      </c>
    </row>
    <row r="26" spans="2:4" ht="12.75">
      <c r="B26" t="s">
        <v>39</v>
      </c>
      <c r="C26" s="1">
        <v>3882</v>
      </c>
      <c r="D26" s="29">
        <f>ROUND(C26/C8*100,0)</f>
        <v>1</v>
      </c>
    </row>
    <row r="27" spans="2:4" ht="12.75">
      <c r="B27" t="s">
        <v>15</v>
      </c>
      <c r="C27" s="1">
        <v>86321.76</v>
      </c>
      <c r="D27" s="29">
        <f>ROUND(C27/C8*100,0)</f>
        <v>28</v>
      </c>
    </row>
    <row r="28" spans="2:4" ht="12.75">
      <c r="B28" t="s">
        <v>16</v>
      </c>
      <c r="C28" s="1">
        <v>28250</v>
      </c>
      <c r="D28" s="29">
        <f>ROUND(C28/C8*100,0)</f>
        <v>9</v>
      </c>
    </row>
    <row r="29" spans="2:4" ht="12.75">
      <c r="B29" t="s">
        <v>38</v>
      </c>
      <c r="C29" s="1">
        <v>7280</v>
      </c>
      <c r="D29" s="29">
        <f>ROUND(C29/C8*100,0)</f>
        <v>2</v>
      </c>
    </row>
    <row r="30" spans="2:4" ht="12.75">
      <c r="B30" t="s">
        <v>40</v>
      </c>
      <c r="C30" s="1">
        <v>3126.3</v>
      </c>
      <c r="D30" s="29">
        <f>ROUND(C30/C8*100,0)</f>
        <v>1</v>
      </c>
    </row>
    <row r="31" spans="2:4" ht="12.75">
      <c r="B31" t="s">
        <v>17</v>
      </c>
      <c r="C31" s="5">
        <v>73222.16</v>
      </c>
      <c r="D31" s="32">
        <f>ROUND(C31/C8*100,0)</f>
        <v>24</v>
      </c>
    </row>
    <row r="32" spans="3:4" ht="12.75">
      <c r="C32" s="1">
        <f>SUM(C24:C31)</f>
        <v>310926.02</v>
      </c>
      <c r="D32" s="30">
        <v>1</v>
      </c>
    </row>
    <row r="35" ht="12.75">
      <c r="B35" s="8" t="s">
        <v>51</v>
      </c>
    </row>
    <row r="37" spans="1:4" ht="12.75">
      <c r="A37" t="s">
        <v>1</v>
      </c>
      <c r="B37" t="s">
        <v>62</v>
      </c>
      <c r="C37" s="7">
        <v>515865.4</v>
      </c>
      <c r="D37" s="29"/>
    </row>
    <row r="38" spans="1:3" ht="12.75">
      <c r="A38" t="s">
        <v>2</v>
      </c>
      <c r="B38" t="s">
        <v>63</v>
      </c>
      <c r="C38" s="1">
        <v>215093.26</v>
      </c>
    </row>
    <row r="39" spans="1:5" ht="12.75">
      <c r="A39" s="23" t="s">
        <v>3</v>
      </c>
      <c r="B39" s="22" t="s">
        <v>4</v>
      </c>
      <c r="C39" s="21">
        <f>SUM(C37:C38)</f>
        <v>730958.66</v>
      </c>
      <c r="E39" s="1"/>
    </row>
    <row r="40" spans="1:3" ht="12.75">
      <c r="A40" s="23" t="s">
        <v>5</v>
      </c>
      <c r="B40" t="s">
        <v>64</v>
      </c>
      <c r="C40" s="1">
        <v>168156.04</v>
      </c>
    </row>
    <row r="41" spans="1:3" ht="12.75">
      <c r="A41" s="23" t="s">
        <v>6</v>
      </c>
      <c r="B41" s="8" t="s">
        <v>65</v>
      </c>
      <c r="C41" s="20">
        <f>C39-C40</f>
        <v>562802.62</v>
      </c>
    </row>
    <row r="43" spans="1:2" ht="12.75">
      <c r="A43" t="s">
        <v>7</v>
      </c>
      <c r="B43" t="s">
        <v>66</v>
      </c>
    </row>
    <row r="44" spans="2:4" ht="12.75">
      <c r="B44" t="s">
        <v>8</v>
      </c>
      <c r="C44" s="1">
        <v>117000</v>
      </c>
      <c r="D44" s="29">
        <f>ROUND(C44/C38*100,0)</f>
        <v>54</v>
      </c>
    </row>
    <row r="45" spans="2:4" ht="12.75">
      <c r="B45" t="s">
        <v>9</v>
      </c>
      <c r="C45" s="10">
        <v>50500</v>
      </c>
      <c r="D45" s="29">
        <v>24</v>
      </c>
    </row>
    <row r="46" spans="2:4" ht="12.75">
      <c r="B46" t="s">
        <v>10</v>
      </c>
      <c r="C46" s="10">
        <v>7825</v>
      </c>
      <c r="D46" s="29">
        <f>ROUND(C46/C38*100,0)</f>
        <v>4</v>
      </c>
    </row>
    <row r="47" spans="2:4" ht="12.75">
      <c r="B47" t="s">
        <v>44</v>
      </c>
      <c r="C47" s="10">
        <v>3100</v>
      </c>
      <c r="D47" s="29">
        <f>ROUND(C47/C38*100,0)</f>
        <v>1</v>
      </c>
    </row>
    <row r="48" spans="2:4" ht="12.75">
      <c r="B48" t="s">
        <v>11</v>
      </c>
      <c r="C48" s="1">
        <v>1651</v>
      </c>
      <c r="D48" s="29">
        <f>ROUND(C48/C38*100,0)</f>
        <v>1</v>
      </c>
    </row>
    <row r="49" spans="2:4" ht="12.75">
      <c r="B49" t="s">
        <v>111</v>
      </c>
      <c r="C49" s="1">
        <v>10640</v>
      </c>
      <c r="D49" s="29">
        <v>4</v>
      </c>
    </row>
    <row r="50" spans="2:4" ht="12.75">
      <c r="B50" t="s">
        <v>59</v>
      </c>
      <c r="C50" s="1">
        <v>24320</v>
      </c>
      <c r="D50" s="29">
        <v>12</v>
      </c>
    </row>
    <row r="51" spans="2:4" ht="12.75">
      <c r="B51" t="s">
        <v>12</v>
      </c>
      <c r="C51" s="5">
        <v>57.26</v>
      </c>
      <c r="D51" s="32">
        <f>ROUND(C51/C38*100,0)</f>
        <v>0</v>
      </c>
    </row>
    <row r="52" spans="3:4" ht="12.75">
      <c r="C52" s="1">
        <f>SUM(C44:C51)</f>
        <v>215093.26</v>
      </c>
      <c r="D52" s="31">
        <v>1</v>
      </c>
    </row>
    <row r="54" spans="1:2" ht="12.75">
      <c r="A54" t="s">
        <v>37</v>
      </c>
      <c r="B54" t="s">
        <v>67</v>
      </c>
    </row>
    <row r="55" spans="2:4" ht="12.75">
      <c r="B55" t="s">
        <v>42</v>
      </c>
      <c r="C55" s="11">
        <v>35366</v>
      </c>
      <c r="D55" s="29">
        <f>ROUND(C55/C40*100,0)</f>
        <v>21</v>
      </c>
    </row>
    <row r="56" spans="2:4" ht="12.75">
      <c r="B56" t="s">
        <v>14</v>
      </c>
      <c r="C56" s="1">
        <v>17586.67</v>
      </c>
      <c r="D56" s="29">
        <f>ROUND(C56/C40*100,0)</f>
        <v>10</v>
      </c>
    </row>
    <row r="57" spans="2:4" ht="12.75">
      <c r="B57" t="s">
        <v>39</v>
      </c>
      <c r="C57" s="1">
        <v>9002</v>
      </c>
      <c r="D57" s="29">
        <f>ROUND(C57/C40*100,0)</f>
        <v>5</v>
      </c>
    </row>
    <row r="58" spans="2:4" ht="12.75">
      <c r="B58" t="s">
        <v>15</v>
      </c>
      <c r="C58" s="1">
        <v>48188</v>
      </c>
      <c r="D58" s="29">
        <v>28</v>
      </c>
    </row>
    <row r="59" spans="2:4" ht="12.75">
      <c r="B59" t="s">
        <v>16</v>
      </c>
      <c r="C59" s="1">
        <v>28400</v>
      </c>
      <c r="D59" s="29">
        <f>ROUND(C59/C40*100,0)</f>
        <v>17</v>
      </c>
    </row>
    <row r="60" spans="2:4" ht="12.75">
      <c r="B60" t="s">
        <v>41</v>
      </c>
      <c r="C60" s="1">
        <v>0</v>
      </c>
      <c r="D60" s="29">
        <f>ROUND(C60/C40*100,0)</f>
        <v>0</v>
      </c>
    </row>
    <row r="61" spans="2:4" ht="12.75">
      <c r="B61" t="s">
        <v>38</v>
      </c>
      <c r="C61" s="1">
        <v>4221</v>
      </c>
      <c r="D61" s="29">
        <f>ROUND(C61/C40*100,0)</f>
        <v>3</v>
      </c>
    </row>
    <row r="62" spans="2:4" ht="12.75">
      <c r="B62" t="s">
        <v>36</v>
      </c>
      <c r="C62" s="1">
        <v>16044.99</v>
      </c>
      <c r="D62" s="29">
        <f>ROUND(C62/C40*100,0)</f>
        <v>10</v>
      </c>
    </row>
    <row r="63" spans="2:4" ht="12.75">
      <c r="B63" t="s">
        <v>17</v>
      </c>
      <c r="C63" s="5">
        <v>9347.38</v>
      </c>
      <c r="D63" s="32">
        <f>ROUND(C63/C40*100,0)</f>
        <v>6</v>
      </c>
    </row>
    <row r="64" spans="3:4" ht="12.75">
      <c r="C64" s="1">
        <f>SUM(C55:C63)</f>
        <v>168156.03999999998</v>
      </c>
      <c r="D64" s="31">
        <v>1</v>
      </c>
    </row>
    <row r="65" ht="12.75">
      <c r="D65" s="12"/>
    </row>
    <row r="66" ht="12.75">
      <c r="B66" s="8" t="s">
        <v>52</v>
      </c>
    </row>
    <row r="68" spans="1:3" ht="12.75">
      <c r="A68" t="s">
        <v>1</v>
      </c>
      <c r="B68" t="s">
        <v>68</v>
      </c>
      <c r="C68" s="7">
        <v>562802.62</v>
      </c>
    </row>
    <row r="69" spans="1:3" ht="12.75">
      <c r="A69" t="s">
        <v>2</v>
      </c>
      <c r="B69" t="s">
        <v>69</v>
      </c>
      <c r="C69" s="1">
        <v>327153.94</v>
      </c>
    </row>
    <row r="70" spans="1:3" ht="12.75">
      <c r="A70" t="s">
        <v>3</v>
      </c>
      <c r="B70" s="22" t="s">
        <v>4</v>
      </c>
      <c r="C70" s="1">
        <f>SUM(C68:C69)</f>
        <v>889956.56</v>
      </c>
    </row>
    <row r="71" spans="1:3" ht="12.75">
      <c r="A71" t="s">
        <v>5</v>
      </c>
      <c r="B71" t="s">
        <v>70</v>
      </c>
      <c r="C71" s="1">
        <v>201139.98</v>
      </c>
    </row>
    <row r="72" spans="1:3" ht="12.75">
      <c r="A72" t="s">
        <v>6</v>
      </c>
      <c r="B72" s="8" t="s">
        <v>72</v>
      </c>
      <c r="C72" s="20">
        <f>C70-C71</f>
        <v>688816.5800000001</v>
      </c>
    </row>
    <row r="74" spans="1:2" ht="12.75">
      <c r="A74" t="s">
        <v>7</v>
      </c>
      <c r="B74" t="s">
        <v>73</v>
      </c>
    </row>
    <row r="75" spans="2:4" ht="12.75">
      <c r="B75" t="s">
        <v>8</v>
      </c>
      <c r="C75" s="1">
        <v>126400</v>
      </c>
      <c r="D75" s="29">
        <f>ROUND(C75/C69*100,0)</f>
        <v>39</v>
      </c>
    </row>
    <row r="76" spans="2:4" ht="12.75">
      <c r="B76" t="s">
        <v>9</v>
      </c>
      <c r="C76" s="10">
        <v>57750</v>
      </c>
      <c r="D76" s="29">
        <v>18</v>
      </c>
    </row>
    <row r="77" spans="2:4" ht="12.75">
      <c r="B77" t="s">
        <v>10</v>
      </c>
      <c r="C77" s="10">
        <v>18874.43</v>
      </c>
      <c r="D77" s="29">
        <f>ROUND(C77/C69*100,0)</f>
        <v>6</v>
      </c>
    </row>
    <row r="78" spans="2:4" ht="12.75">
      <c r="B78" t="s">
        <v>44</v>
      </c>
      <c r="C78" s="10">
        <v>4800</v>
      </c>
      <c r="D78" s="29">
        <f>ROUND(C78/C69*100,0)</f>
        <v>1</v>
      </c>
    </row>
    <row r="79" spans="2:4" ht="12.75">
      <c r="B79" t="s">
        <v>11</v>
      </c>
      <c r="C79" s="1">
        <v>3435</v>
      </c>
      <c r="D79" s="29">
        <f>ROUND(C79/C69*100,0)</f>
        <v>1</v>
      </c>
    </row>
    <row r="80" spans="2:4" ht="12.75">
      <c r="B80" t="s">
        <v>111</v>
      </c>
      <c r="C80" s="1">
        <v>68000</v>
      </c>
      <c r="D80" s="29">
        <f>ROUND(C80/C69*100,0)</f>
        <v>21</v>
      </c>
    </row>
    <row r="81" spans="2:4" ht="12.75">
      <c r="B81" t="s">
        <v>59</v>
      </c>
      <c r="C81" s="1">
        <v>19241</v>
      </c>
      <c r="D81" s="29">
        <v>5</v>
      </c>
    </row>
    <row r="82" spans="2:4" ht="12.75">
      <c r="B82" t="s">
        <v>12</v>
      </c>
      <c r="C82" s="5">
        <v>28653.51</v>
      </c>
      <c r="D82" s="32">
        <f>ROUND(C82/C69*100,0)</f>
        <v>9</v>
      </c>
    </row>
    <row r="83" spans="3:4" ht="12.75">
      <c r="C83" s="1">
        <f>SUM(C75:C82)</f>
        <v>327153.94</v>
      </c>
      <c r="D83" s="31">
        <v>1</v>
      </c>
    </row>
    <row r="85" spans="1:2" ht="12.75">
      <c r="A85" t="s">
        <v>37</v>
      </c>
      <c r="B85" t="s">
        <v>74</v>
      </c>
    </row>
    <row r="86" spans="2:4" ht="12.75">
      <c r="B86" t="s">
        <v>42</v>
      </c>
      <c r="C86" s="11">
        <v>13580</v>
      </c>
      <c r="D86" s="29">
        <f>ROUND(C86/C71*100,0)</f>
        <v>7</v>
      </c>
    </row>
    <row r="87" spans="2:4" ht="12.75">
      <c r="B87" t="s">
        <v>14</v>
      </c>
      <c r="C87" s="1">
        <v>41035.46</v>
      </c>
      <c r="D87" s="29">
        <f>ROUND(C87/C71*100,0)</f>
        <v>20</v>
      </c>
    </row>
    <row r="88" spans="2:4" ht="12.75">
      <c r="B88" t="s">
        <v>39</v>
      </c>
      <c r="C88" s="1">
        <v>507</v>
      </c>
      <c r="D88" s="29">
        <f>ROUND(C88/C71*100,0)</f>
        <v>0</v>
      </c>
    </row>
    <row r="89" spans="2:4" ht="12.75">
      <c r="B89" t="s">
        <v>15</v>
      </c>
      <c r="C89" s="1">
        <v>84516.48</v>
      </c>
      <c r="D89" s="29">
        <f>ROUND(C89/C71*100,0)</f>
        <v>42</v>
      </c>
    </row>
    <row r="90" spans="2:4" ht="12.75">
      <c r="B90" t="s">
        <v>16</v>
      </c>
      <c r="C90" s="1">
        <v>28550</v>
      </c>
      <c r="D90" s="29">
        <f>ROUND(C90/C71*100,0)</f>
        <v>14</v>
      </c>
    </row>
    <row r="91" spans="2:4" ht="12.75">
      <c r="B91" t="s">
        <v>41</v>
      </c>
      <c r="C91" s="1">
        <v>0</v>
      </c>
      <c r="D91" s="29">
        <f>ROUND(C91/C71*100,0)</f>
        <v>0</v>
      </c>
    </row>
    <row r="92" spans="2:4" ht="12.75">
      <c r="B92" t="s">
        <v>38</v>
      </c>
      <c r="C92" s="1">
        <v>5514</v>
      </c>
      <c r="D92" s="29">
        <f>ROUND(C92/C71*100,0)</f>
        <v>3</v>
      </c>
    </row>
    <row r="93" spans="2:4" ht="12.75">
      <c r="B93" t="s">
        <v>36</v>
      </c>
      <c r="C93" s="1">
        <v>3883.97</v>
      </c>
      <c r="D93" s="29">
        <f>ROUND(C93/C71*100,0)</f>
        <v>2</v>
      </c>
    </row>
    <row r="94" spans="2:4" ht="12.75">
      <c r="B94" t="s">
        <v>17</v>
      </c>
      <c r="C94" s="5">
        <v>23553.07</v>
      </c>
      <c r="D94" s="32">
        <f>ROUND(C94/C71*100,0)</f>
        <v>12</v>
      </c>
    </row>
    <row r="95" spans="3:4" ht="12.75">
      <c r="C95" s="1">
        <f>SUM(C86:C94)</f>
        <v>201139.98</v>
      </c>
      <c r="D95" s="31">
        <v>1</v>
      </c>
    </row>
    <row r="97" ht="12.75">
      <c r="B97" s="8" t="s">
        <v>53</v>
      </c>
    </row>
    <row r="99" spans="1:3" ht="12.75">
      <c r="A99" t="s">
        <v>1</v>
      </c>
      <c r="B99" t="s">
        <v>75</v>
      </c>
      <c r="C99" s="7">
        <v>688816.58</v>
      </c>
    </row>
    <row r="100" spans="1:3" ht="12.75">
      <c r="A100" t="s">
        <v>2</v>
      </c>
      <c r="B100" t="s">
        <v>76</v>
      </c>
      <c r="C100" s="1">
        <v>263908.52</v>
      </c>
    </row>
    <row r="101" spans="1:3" ht="12.75">
      <c r="A101" t="s">
        <v>3</v>
      </c>
      <c r="B101" s="22" t="s">
        <v>4</v>
      </c>
      <c r="C101" s="4">
        <f>SUM(C99:C100)</f>
        <v>952725.1</v>
      </c>
    </row>
    <row r="102" spans="1:3" ht="12.75">
      <c r="A102" s="9" t="s">
        <v>5</v>
      </c>
      <c r="B102" t="s">
        <v>77</v>
      </c>
      <c r="C102" s="4">
        <v>447166.57</v>
      </c>
    </row>
    <row r="103" spans="1:3" ht="12.75">
      <c r="A103" s="23" t="s">
        <v>6</v>
      </c>
      <c r="B103" s="8" t="s">
        <v>71</v>
      </c>
      <c r="C103" s="20">
        <f>C101-C102</f>
        <v>505558.52999999997</v>
      </c>
    </row>
    <row r="105" spans="1:2" ht="12.75">
      <c r="A105" t="s">
        <v>7</v>
      </c>
      <c r="B105" t="s">
        <v>78</v>
      </c>
    </row>
    <row r="106" spans="2:4" ht="12.75">
      <c r="B106" t="s">
        <v>8</v>
      </c>
      <c r="C106" s="1">
        <v>136000</v>
      </c>
      <c r="D106" s="29">
        <f>ROUND(C106/C100*100,0)</f>
        <v>52</v>
      </c>
    </row>
    <row r="107" spans="2:4" ht="12.75">
      <c r="B107" t="s">
        <v>9</v>
      </c>
      <c r="C107" s="10">
        <v>61250</v>
      </c>
      <c r="D107" s="29">
        <f>ROUND(C107/C100*100,0)</f>
        <v>23</v>
      </c>
    </row>
    <row r="108" spans="2:4" ht="12.75">
      <c r="B108" t="s">
        <v>44</v>
      </c>
      <c r="C108" s="10">
        <v>7900</v>
      </c>
      <c r="D108" s="29">
        <f>ROUND(C108/C100*100,0)</f>
        <v>3</v>
      </c>
    </row>
    <row r="109" spans="2:6" ht="12.75">
      <c r="B109" t="s">
        <v>10</v>
      </c>
      <c r="C109" s="10">
        <v>20431.52</v>
      </c>
      <c r="D109" s="29">
        <f>ROUND(C109/C100*100,0)</f>
        <v>8</v>
      </c>
      <c r="F109" t="s">
        <v>49</v>
      </c>
    </row>
    <row r="110" spans="2:4" ht="12.75">
      <c r="B110" t="s">
        <v>11</v>
      </c>
      <c r="C110" s="1">
        <v>1218</v>
      </c>
      <c r="D110" s="29">
        <f>ROUND(C110/C100*100,0)</f>
        <v>0</v>
      </c>
    </row>
    <row r="111" spans="2:4" ht="12.75">
      <c r="B111" t="s">
        <v>45</v>
      </c>
      <c r="C111" s="1">
        <v>5888</v>
      </c>
      <c r="D111" s="29">
        <f>ROUND(C111/C100*100,0)</f>
        <v>2</v>
      </c>
    </row>
    <row r="112" spans="2:4" ht="12.75">
      <c r="B112" t="s">
        <v>107</v>
      </c>
      <c r="C112" s="1">
        <v>19985</v>
      </c>
      <c r="D112" s="29">
        <v>8</v>
      </c>
    </row>
    <row r="113" spans="2:4" ht="12.75">
      <c r="B113" t="s">
        <v>12</v>
      </c>
      <c r="C113" s="5">
        <v>11236</v>
      </c>
      <c r="D113" s="32">
        <f>ROUND(C113/C100*100,0)</f>
        <v>4</v>
      </c>
    </row>
    <row r="114" spans="3:4" ht="12.75">
      <c r="C114" s="1">
        <f>SUM(C106:C113)</f>
        <v>263908.52</v>
      </c>
      <c r="D114" s="31">
        <v>1</v>
      </c>
    </row>
    <row r="117" spans="1:2" ht="12.75">
      <c r="A117" t="s">
        <v>37</v>
      </c>
      <c r="B117" t="s">
        <v>79</v>
      </c>
    </row>
    <row r="118" spans="2:4" ht="12.75">
      <c r="B118" t="s">
        <v>42</v>
      </c>
      <c r="C118" s="11">
        <v>36786</v>
      </c>
      <c r="D118" s="29">
        <f>ROUND(C118/C102*100,0)</f>
        <v>8</v>
      </c>
    </row>
    <row r="119" spans="2:4" ht="12.75">
      <c r="B119" t="s">
        <v>14</v>
      </c>
      <c r="C119" s="1">
        <v>86463.6</v>
      </c>
      <c r="D119" s="29">
        <f>ROUND(C119/C102*100,0)</f>
        <v>19</v>
      </c>
    </row>
    <row r="120" spans="2:4" ht="12.75">
      <c r="B120" t="s">
        <v>39</v>
      </c>
      <c r="C120" s="1">
        <v>1180</v>
      </c>
      <c r="D120" s="29">
        <f>ROUND(C120/C102*100,0)</f>
        <v>0</v>
      </c>
    </row>
    <row r="121" spans="2:4" ht="12.75">
      <c r="B121" t="s">
        <v>15</v>
      </c>
      <c r="C121" s="1">
        <v>269678</v>
      </c>
      <c r="D121" s="29">
        <f>ROUND(C121/C102*100,0)</f>
        <v>60</v>
      </c>
    </row>
    <row r="122" spans="2:4" ht="12.75">
      <c r="B122" t="s">
        <v>16</v>
      </c>
      <c r="C122" s="1">
        <v>33950</v>
      </c>
      <c r="D122" s="29">
        <v>8</v>
      </c>
    </row>
    <row r="123" spans="2:4" ht="12.75">
      <c r="B123" t="s">
        <v>41</v>
      </c>
      <c r="C123" s="1">
        <v>1800</v>
      </c>
      <c r="D123" s="29">
        <v>1</v>
      </c>
    </row>
    <row r="124" spans="2:4" ht="12.75">
      <c r="B124" t="s">
        <v>38</v>
      </c>
      <c r="C124" s="1">
        <v>4271</v>
      </c>
      <c r="D124" s="29">
        <f>ROUND(C124/C102*100,0)</f>
        <v>1</v>
      </c>
    </row>
    <row r="125" spans="2:4" ht="12.75">
      <c r="B125" t="s">
        <v>36</v>
      </c>
      <c r="C125" s="1">
        <v>3734.97</v>
      </c>
      <c r="D125" s="29">
        <f>ROUND(C125/C102*100,0)</f>
        <v>1</v>
      </c>
    </row>
    <row r="126" spans="2:4" ht="12.75">
      <c r="B126" t="s">
        <v>17</v>
      </c>
      <c r="C126" s="5">
        <v>9303</v>
      </c>
      <c r="D126" s="32">
        <f>ROUND(C126/C102*100,0)</f>
        <v>2</v>
      </c>
    </row>
    <row r="127" spans="3:4" ht="12.75">
      <c r="C127" s="1">
        <f>SUM(C118:C126)</f>
        <v>447166.56999999995</v>
      </c>
      <c r="D127" s="31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D31" sqref="D31"/>
    </sheetView>
  </sheetViews>
  <sheetFormatPr defaultColWidth="9.00390625" defaultRowHeight="12.75"/>
  <cols>
    <col min="1" max="1" width="29.75390625" style="0" customWidth="1"/>
    <col min="2" max="2" width="22.125" style="1" customWidth="1"/>
    <col min="3" max="3" width="19.375" style="1" customWidth="1"/>
    <col min="4" max="4" width="17.125" style="1" customWidth="1"/>
    <col min="5" max="5" width="17.75390625" style="1" customWidth="1"/>
    <col min="6" max="6" width="23.25390625" style="0" customWidth="1"/>
  </cols>
  <sheetData>
    <row r="1" spans="1:2" ht="12.75">
      <c r="A1" s="2"/>
      <c r="B1" s="2" t="s">
        <v>18</v>
      </c>
    </row>
    <row r="2" spans="2:3" ht="12.75">
      <c r="B2" s="3"/>
      <c r="C2" s="3" t="s">
        <v>108</v>
      </c>
    </row>
    <row r="3" spans="2:3" ht="12.75">
      <c r="B3" s="3"/>
      <c r="C3" s="3"/>
    </row>
    <row r="4" spans="1:6" ht="12.75">
      <c r="A4" s="15" t="s">
        <v>0</v>
      </c>
      <c r="B4" s="3"/>
      <c r="C4" s="3" t="s">
        <v>19</v>
      </c>
      <c r="D4" s="3"/>
      <c r="E4" s="3"/>
      <c r="F4" s="15" t="s">
        <v>20</v>
      </c>
    </row>
    <row r="5" spans="2:6" ht="12.75">
      <c r="B5" s="18" t="s">
        <v>81</v>
      </c>
      <c r="C5" s="18" t="s">
        <v>82</v>
      </c>
      <c r="D5" s="18" t="s">
        <v>83</v>
      </c>
      <c r="E5" s="18" t="s">
        <v>84</v>
      </c>
      <c r="F5" s="19" t="s">
        <v>94</v>
      </c>
    </row>
    <row r="6" spans="1:6" ht="12.75">
      <c r="A6" t="s">
        <v>43</v>
      </c>
      <c r="B6" s="28" t="s">
        <v>85</v>
      </c>
      <c r="C6" s="28" t="s">
        <v>91</v>
      </c>
      <c r="D6" s="28" t="s">
        <v>92</v>
      </c>
      <c r="E6" s="28" t="s">
        <v>93</v>
      </c>
      <c r="F6" s="13"/>
    </row>
    <row r="7" spans="1:6" ht="12.75">
      <c r="A7" t="s">
        <v>21</v>
      </c>
      <c r="B7" s="16">
        <v>826791.42</v>
      </c>
      <c r="C7" s="16">
        <v>730958.66</v>
      </c>
      <c r="D7" s="16">
        <v>889956.56</v>
      </c>
      <c r="E7" s="16">
        <v>952725.1</v>
      </c>
      <c r="F7" s="33" t="s">
        <v>95</v>
      </c>
    </row>
    <row r="8" spans="1:6" ht="12.75">
      <c r="A8" t="s">
        <v>22</v>
      </c>
      <c r="B8" s="16"/>
      <c r="C8" s="16"/>
      <c r="D8" s="16"/>
      <c r="E8" s="16"/>
      <c r="F8" s="13"/>
    </row>
    <row r="9" spans="1:6" ht="12.75">
      <c r="A9" t="s">
        <v>110</v>
      </c>
      <c r="B9" s="16">
        <v>44140</v>
      </c>
      <c r="C9" s="16">
        <v>34960</v>
      </c>
      <c r="D9" s="16">
        <v>87241</v>
      </c>
      <c r="E9" s="16">
        <v>25873</v>
      </c>
      <c r="F9" s="13" t="s">
        <v>105</v>
      </c>
    </row>
    <row r="10" spans="1:6" ht="12.75">
      <c r="A10" t="s">
        <v>23</v>
      </c>
      <c r="B10" s="16">
        <v>782651.42</v>
      </c>
      <c r="C10" s="16">
        <v>695998.66</v>
      </c>
      <c r="D10" s="16">
        <v>802715.56</v>
      </c>
      <c r="E10" s="16">
        <v>926852.1</v>
      </c>
      <c r="F10" s="13" t="s">
        <v>106</v>
      </c>
    </row>
    <row r="11" spans="1:6" ht="12.75">
      <c r="A11" t="s">
        <v>24</v>
      </c>
      <c r="B11" s="16">
        <v>589609.69</v>
      </c>
      <c r="C11" s="16">
        <v>515865.4</v>
      </c>
      <c r="D11" s="16">
        <v>562802.62</v>
      </c>
      <c r="E11" s="16">
        <v>688816.58</v>
      </c>
      <c r="F11" s="13" t="s">
        <v>96</v>
      </c>
    </row>
    <row r="12" spans="1:6" ht="12.75">
      <c r="A12" s="2" t="s">
        <v>25</v>
      </c>
      <c r="B12" s="25">
        <f>SUM(B9+B10-B11)</f>
        <v>237181.7300000001</v>
      </c>
      <c r="C12" s="25">
        <f>SUM(C9+C10-C11)</f>
        <v>215093.26</v>
      </c>
      <c r="D12" s="25">
        <f>SUM(D9+D10-D11)</f>
        <v>327153.94000000006</v>
      </c>
      <c r="E12" s="25">
        <f>SUM(E9+E10-E11)</f>
        <v>263908.52</v>
      </c>
      <c r="F12" s="13"/>
    </row>
    <row r="13" spans="1:6" ht="12.75">
      <c r="A13" t="s">
        <v>26</v>
      </c>
      <c r="F13" s="13"/>
    </row>
    <row r="14" spans="1:6" ht="12.75">
      <c r="A14" t="s">
        <v>27</v>
      </c>
      <c r="B14" s="16">
        <v>122200</v>
      </c>
      <c r="C14" s="16">
        <v>117000</v>
      </c>
      <c r="D14" s="16">
        <v>126400</v>
      </c>
      <c r="E14" s="16">
        <v>136000</v>
      </c>
      <c r="F14" s="13" t="s">
        <v>97</v>
      </c>
    </row>
    <row r="15" spans="1:6" ht="12.75">
      <c r="A15" t="s">
        <v>28</v>
      </c>
      <c r="B15" s="16">
        <v>44700</v>
      </c>
      <c r="C15" s="16">
        <v>50500</v>
      </c>
      <c r="D15" s="16">
        <v>57750</v>
      </c>
      <c r="E15" s="16">
        <v>61250</v>
      </c>
      <c r="F15" s="13" t="s">
        <v>109</v>
      </c>
    </row>
    <row r="16" spans="1:6" ht="12.75">
      <c r="A16" t="s">
        <v>29</v>
      </c>
      <c r="B16" s="16">
        <v>19296.79</v>
      </c>
      <c r="C16" s="16">
        <v>7825</v>
      </c>
      <c r="D16" s="16">
        <v>18874.43</v>
      </c>
      <c r="E16" s="16">
        <v>20431.52</v>
      </c>
      <c r="F16" s="13" t="s">
        <v>98</v>
      </c>
    </row>
    <row r="17" spans="2:6" ht="12.75">
      <c r="B17" s="16"/>
      <c r="C17" s="16"/>
      <c r="D17" s="16"/>
      <c r="E17" s="16"/>
      <c r="F17" s="13"/>
    </row>
    <row r="18" spans="1:6" ht="12.75">
      <c r="A18" s="2" t="s">
        <v>30</v>
      </c>
      <c r="B18" s="25">
        <v>310926.02</v>
      </c>
      <c r="C18" s="25">
        <v>168156.04</v>
      </c>
      <c r="D18" s="25">
        <v>201139.98</v>
      </c>
      <c r="E18" s="25">
        <v>447166.57</v>
      </c>
      <c r="F18" s="13" t="s">
        <v>99</v>
      </c>
    </row>
    <row r="19" spans="1:6" ht="12.75">
      <c r="A19" t="s">
        <v>26</v>
      </c>
      <c r="B19" s="16"/>
      <c r="C19" s="16"/>
      <c r="D19" s="16"/>
      <c r="E19" s="16"/>
      <c r="F19" s="13"/>
    </row>
    <row r="20" spans="1:6" ht="12.75">
      <c r="A20" t="s">
        <v>31</v>
      </c>
      <c r="B20" s="16">
        <v>67620.8</v>
      </c>
      <c r="C20" s="16">
        <v>35366</v>
      </c>
      <c r="D20" s="16">
        <v>13580</v>
      </c>
      <c r="E20" s="16">
        <v>36786</v>
      </c>
      <c r="F20" s="13" t="s">
        <v>100</v>
      </c>
    </row>
    <row r="21" spans="1:6" ht="12.75">
      <c r="A21" t="s">
        <v>32</v>
      </c>
      <c r="B21" s="16">
        <v>41223</v>
      </c>
      <c r="C21" s="16">
        <v>17586.67</v>
      </c>
      <c r="D21" s="16">
        <v>41035.46</v>
      </c>
      <c r="E21" s="16">
        <v>86463.6</v>
      </c>
      <c r="F21" s="13" t="s">
        <v>101</v>
      </c>
    </row>
    <row r="22" spans="1:6" ht="12.75">
      <c r="A22" t="s">
        <v>33</v>
      </c>
      <c r="B22" s="16">
        <v>86321.76</v>
      </c>
      <c r="C22" s="16">
        <v>48188</v>
      </c>
      <c r="D22" s="16">
        <v>84516.48</v>
      </c>
      <c r="E22" s="16">
        <v>269678</v>
      </c>
      <c r="F22" s="13" t="s">
        <v>103</v>
      </c>
    </row>
    <row r="23" spans="2:6" ht="12.75">
      <c r="B23" s="16"/>
      <c r="C23" s="16"/>
      <c r="D23" s="16"/>
      <c r="E23" s="16"/>
      <c r="F23" s="13"/>
    </row>
    <row r="24" spans="1:6" ht="12.75">
      <c r="A24" t="s">
        <v>34</v>
      </c>
      <c r="B24" s="17">
        <f>B11+B12-B18</f>
        <v>515865.4</v>
      </c>
      <c r="C24" s="17">
        <f>C11+C12-C18</f>
        <v>562802.62</v>
      </c>
      <c r="D24" s="17">
        <f>D11+D12-D18</f>
        <v>688816.5800000001</v>
      </c>
      <c r="E24" s="17">
        <f>E11+E12-E18</f>
        <v>505558.52999999997</v>
      </c>
      <c r="F24" s="13" t="s">
        <v>104</v>
      </c>
    </row>
    <row r="25" ht="12.75">
      <c r="F25" s="14"/>
    </row>
    <row r="26" ht="12.75">
      <c r="A26" s="2" t="s">
        <v>86</v>
      </c>
    </row>
    <row r="28" spans="1:6" ht="12.75">
      <c r="A28" t="s">
        <v>35</v>
      </c>
      <c r="B28" s="16" t="s">
        <v>87</v>
      </c>
      <c r="C28" s="16" t="s">
        <v>88</v>
      </c>
      <c r="D28" s="16" t="s">
        <v>89</v>
      </c>
      <c r="E28" s="16" t="s">
        <v>90</v>
      </c>
      <c r="F28" s="2"/>
    </row>
    <row r="30" spans="1:5" ht="12.75">
      <c r="A30" t="s">
        <v>46</v>
      </c>
      <c r="B30" s="16">
        <v>44140</v>
      </c>
      <c r="C30" s="16">
        <v>34960</v>
      </c>
      <c r="D30" s="16">
        <v>87241</v>
      </c>
      <c r="E30" s="16">
        <v>25873</v>
      </c>
    </row>
    <row r="31" spans="1:5" ht="12.75">
      <c r="A31" s="26" t="s">
        <v>47</v>
      </c>
      <c r="B31" s="27">
        <v>0</v>
      </c>
      <c r="C31" s="27">
        <v>0</v>
      </c>
      <c r="D31" s="27">
        <v>0</v>
      </c>
      <c r="E31" s="27">
        <v>0</v>
      </c>
    </row>
    <row r="32" spans="2:5" ht="12.75">
      <c r="B32" s="16">
        <f>SUM(B30:B31)</f>
        <v>44140</v>
      </c>
      <c r="C32" s="16">
        <f>SUM(C30:C31)</f>
        <v>34960</v>
      </c>
      <c r="D32" s="16">
        <f>SUM(D30:D31)</f>
        <v>87241</v>
      </c>
      <c r="E32" s="16">
        <f>SUM(E30:E31)</f>
        <v>25873</v>
      </c>
    </row>
    <row r="33" ht="12.75">
      <c r="A33" s="8"/>
    </row>
    <row r="34" spans="1:4" ht="12.75">
      <c r="A34" s="8" t="s">
        <v>48</v>
      </c>
      <c r="B34"/>
      <c r="C34"/>
      <c r="D34"/>
    </row>
    <row r="35" spans="1:5" ht="26.25" customHeight="1">
      <c r="A35" s="24" t="s">
        <v>102</v>
      </c>
      <c r="B35" s="16">
        <v>47000</v>
      </c>
      <c r="C35"/>
      <c r="D35" s="16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KMZP</dc:creator>
  <cp:keywords/>
  <dc:description/>
  <cp:lastModifiedBy>Dostálová Jana</cp:lastModifiedBy>
  <cp:lastPrinted>2023-01-19T09:38:39Z</cp:lastPrinted>
  <dcterms:created xsi:type="dcterms:W3CDTF">2011-09-15T06:38:37Z</dcterms:created>
  <dcterms:modified xsi:type="dcterms:W3CDTF">2023-01-20T07:08:35Z</dcterms:modified>
  <cp:category/>
  <cp:version/>
  <cp:contentType/>
  <cp:contentStatus/>
</cp:coreProperties>
</file>